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" sheetId="16" r:id="rId1"/>
  </sheets>
  <definedNames>
    <definedName name="_xlnm.Print_Titles" localSheetId="0">'anexa 1 '!$9:$9</definedName>
  </definedNames>
  <calcPr calcId="125725"/>
</workbook>
</file>

<file path=xl/calcChain.xml><?xml version="1.0" encoding="utf-8"?>
<calcChain xmlns="http://schemas.openxmlformats.org/spreadsheetml/2006/main">
  <c r="E25" i="16"/>
  <c r="E16"/>
  <c r="E13"/>
  <c r="E12"/>
  <c r="E38"/>
  <c r="E39"/>
  <c r="E40"/>
  <c r="D38"/>
  <c r="D39"/>
  <c r="D40"/>
  <c r="D41"/>
  <c r="C97" l="1"/>
  <c r="E11" l="1"/>
  <c r="E87"/>
  <c r="D87" s="1"/>
  <c r="D88"/>
  <c r="E17"/>
  <c r="D14"/>
  <c r="E76"/>
  <c r="E75" s="1"/>
  <c r="E71"/>
  <c r="D71" s="1"/>
  <c r="E67"/>
  <c r="D67" s="1"/>
  <c r="D68"/>
  <c r="D72"/>
  <c r="D73"/>
  <c r="D77"/>
  <c r="E58"/>
  <c r="E57" s="1"/>
  <c r="D57" s="1"/>
  <c r="E55"/>
  <c r="D55" s="1"/>
  <c r="E52"/>
  <c r="D52" s="1"/>
  <c r="E49"/>
  <c r="E48" s="1"/>
  <c r="D53"/>
  <c r="D56"/>
  <c r="D76" l="1"/>
  <c r="E70"/>
  <c r="D70" s="1"/>
  <c r="E66"/>
  <c r="E69"/>
  <c r="D69" s="1"/>
  <c r="D75"/>
  <c r="E74"/>
  <c r="E51"/>
  <c r="D51" s="1"/>
  <c r="E54"/>
  <c r="D54" s="1"/>
  <c r="D66" l="1"/>
  <c r="E65"/>
  <c r="D74"/>
  <c r="D65" l="1"/>
  <c r="D48"/>
  <c r="D49"/>
  <c r="D50"/>
  <c r="D58"/>
  <c r="D59"/>
  <c r="E85" l="1"/>
  <c r="D85" s="1"/>
  <c r="D86"/>
  <c r="E84" l="1"/>
  <c r="E83" s="1"/>
  <c r="E22"/>
  <c r="D23"/>
  <c r="D13"/>
  <c r="D84" l="1"/>
  <c r="E27"/>
  <c r="E26" s="1"/>
  <c r="D83" l="1"/>
  <c r="E82"/>
  <c r="D82" s="1"/>
  <c r="D26"/>
  <c r="D27"/>
  <c r="D28"/>
  <c r="E62"/>
  <c r="E32"/>
  <c r="D25"/>
  <c r="D12"/>
  <c r="D16"/>
  <c r="D17"/>
  <c r="D18"/>
  <c r="D33"/>
  <c r="D34"/>
  <c r="D37"/>
  <c r="D46"/>
  <c r="D63"/>
  <c r="D64"/>
  <c r="D81"/>
  <c r="D11"/>
  <c r="E24" l="1"/>
  <c r="E21" s="1"/>
  <c r="E20" s="1"/>
  <c r="E19" s="1"/>
  <c r="D22"/>
  <c r="D24" l="1"/>
  <c r="D21"/>
  <c r="E31" l="1"/>
  <c r="D32"/>
  <c r="E80"/>
  <c r="E45"/>
  <c r="E36"/>
  <c r="D20"/>
  <c r="E15"/>
  <c r="D15" s="1"/>
  <c r="D31" l="1"/>
  <c r="E30"/>
  <c r="D30" s="1"/>
  <c r="E79"/>
  <c r="D80"/>
  <c r="E61"/>
  <c r="D62"/>
  <c r="E35"/>
  <c r="D35" s="1"/>
  <c r="D36"/>
  <c r="E44"/>
  <c r="D45"/>
  <c r="E10"/>
  <c r="D10" l="1"/>
  <c r="D61"/>
  <c r="E60"/>
  <c r="E47" s="1"/>
  <c r="E43"/>
  <c r="D43" s="1"/>
  <c r="D44"/>
  <c r="E78"/>
  <c r="D78" s="1"/>
  <c r="D79"/>
  <c r="E29"/>
  <c r="D60" l="1"/>
  <c r="D29"/>
  <c r="E42"/>
  <c r="D42" s="1"/>
  <c r="D47"/>
  <c r="E89" l="1"/>
  <c r="D19" l="1"/>
  <c r="D89"/>
</calcChain>
</file>

<file path=xl/sharedStrings.xml><?xml version="1.0" encoding="utf-8"?>
<sst xmlns="http://schemas.openxmlformats.org/spreadsheetml/2006/main" count="147" uniqueCount="112">
  <si>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</si>
  <si>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</si>
  <si>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</si>
  <si>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</si>
  <si>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</si>
  <si>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</si>
  <si>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</si>
  <si>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</si>
  <si>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</si>
  <si>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</si>
  <si>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</si>
  <si>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</si>
  <si>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</si>
  <si>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>E</t>
  </si>
  <si>
    <t xml:space="preserve">                       ANEXA 1</t>
  </si>
  <si>
    <t>Cheltuieli cu bunuri si servicii</t>
  </si>
  <si>
    <t>TOTAL  VENITURI (A+B)</t>
  </si>
  <si>
    <t>CULTURA , RECREERE SI RELIGIE</t>
  </si>
  <si>
    <t>67.02</t>
  </si>
  <si>
    <t>INVATAMANT</t>
  </si>
  <si>
    <t>65.02</t>
  </si>
  <si>
    <t>Centrul Scolar de Educatie Incluziva "Sf. Filofteia" Stefanesti</t>
  </si>
  <si>
    <t>F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</si>
  <si>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</si>
  <si>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</si>
  <si>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</si>
  <si>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</si>
  <si>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</si>
  <si>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</si>
  <si>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</si>
  <si>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>ASISTENTA SOCIALA</t>
  </si>
  <si>
    <t>68.02</t>
  </si>
  <si>
    <t>68.02.06</t>
  </si>
  <si>
    <t>68.02.12</t>
  </si>
  <si>
    <t>Transferuri din bugetele locale pentru finantarea unitatilor medico-sociale , din care:</t>
  </si>
  <si>
    <t>51.01.39</t>
  </si>
  <si>
    <t>Cheltuieli de personal</t>
  </si>
  <si>
    <t>65.02.07.04.01</t>
  </si>
  <si>
    <t>Directia Generala de Asistenta Sociala si Protectia Copilului Arges</t>
  </si>
  <si>
    <t>70.02</t>
  </si>
  <si>
    <t>.04.02.01</t>
  </si>
  <si>
    <t>LA BUGETUL LOCAL PE ANUL 2015</t>
  </si>
  <si>
    <t xml:space="preserve"> ANUL 2015</t>
  </si>
  <si>
    <t xml:space="preserve">                pentru cheltuieli cu bunuri si servicii</t>
  </si>
  <si>
    <t xml:space="preserve">LOCUINTE , SERVICII SI DEZVOLTARE PUBLICA </t>
  </si>
  <si>
    <t>SECTIUNEA DE DEZVOLTARE</t>
  </si>
  <si>
    <t>TRIM. IV</t>
  </si>
  <si>
    <t>AUTORITATI PUBLICE SI ACTIUNI EXTERNE</t>
  </si>
  <si>
    <t>51.02</t>
  </si>
  <si>
    <t xml:space="preserve">Autoritati executive </t>
  </si>
  <si>
    <t>51.02.01.03</t>
  </si>
  <si>
    <t>Unitatea de asistenta medico-sociala Dedulesti</t>
  </si>
  <si>
    <t xml:space="preserve">Finantare nationala </t>
  </si>
  <si>
    <t>56.01.01</t>
  </si>
  <si>
    <t>Finantare de la Uniunea Europeana</t>
  </si>
  <si>
    <t xml:space="preserve">Cheltuieli neeligibile </t>
  </si>
  <si>
    <t>56.01.03</t>
  </si>
  <si>
    <t>Complexul de Locuinte Protejate Buzoiesti</t>
  </si>
  <si>
    <t>Serviciul Public Judetean Salvamont</t>
  </si>
  <si>
    <t>70.02.50</t>
  </si>
  <si>
    <t>Complexul de Locuinte Protejate Tigveni</t>
  </si>
  <si>
    <t>Subventii de la bugetul de stat catre bugetele locale necesare sustinerii derularii proiectelor finantate din fonduri externe nerambursabile (FEN) postaderare</t>
  </si>
  <si>
    <t>42.02.20</t>
  </si>
  <si>
    <t>67.02.03.03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</si>
  <si>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</si>
  <si>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r>
      <t xml:space="preserve">Proiect </t>
    </r>
    <r>
      <rPr>
        <b/>
        <sz val="10"/>
        <rFont val="Times New Roman"/>
        <family val="1"/>
        <charset val="238"/>
      </rPr>
      <t xml:space="preserve"> "Consolidare, reabilitare si extindere Centrul Scolar de Educatie Incluziva -Sfanta Filofteia- Stefanesti"</t>
    </r>
  </si>
  <si>
    <t>la Hotararea C. J. Arges nr. ___ /__.10.2015</t>
  </si>
  <si>
    <t>Cheltuieli de capital</t>
  </si>
  <si>
    <t>65.02.07.04.02</t>
  </si>
  <si>
    <t>Muzeul Judetean Arges</t>
  </si>
  <si>
    <t>Programe de dezvoltare</t>
  </si>
  <si>
    <t>55.01.13</t>
  </si>
  <si>
    <t>Centrul Scolar de Educatie Incluziva "Sf. Nicolae" Campulung</t>
  </si>
  <si>
    <t>Proiect " Zonarea speciilor pomicole in bazinele judetului Arges in functie de conditiile pedoclimatice si socio- economice , premisa pentru implementarea programului de reconversie in pomicultura . Studiu de caz - dezvoltarea culturii capsunului in judetul Arges."</t>
  </si>
  <si>
    <t>AGRICULTURA SI SILVICULTURA</t>
  </si>
  <si>
    <t>83.02</t>
  </si>
  <si>
    <t>Camera Agricola a Judetului Arges</t>
  </si>
  <si>
    <t>83.02.03.07</t>
  </si>
  <si>
    <t>Transferuri  din bugetele locale pentru finantarea camerelor agricole , din care :</t>
  </si>
  <si>
    <t>51.01.49</t>
  </si>
  <si>
    <t xml:space="preserve">        pentru cheltuieli de personal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</si>
  <si>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"Dreptul la Egalitate si Acces pe Piata Muncii - ID 141595</t>
    </r>
  </si>
  <si>
    <t>56.02.02</t>
  </si>
  <si>
    <t>56.02.03</t>
  </si>
  <si>
    <t xml:space="preserve">Sume FEN postaderare in contul platilor efectuate in anii anteriori- Fondul Social European </t>
  </si>
  <si>
    <t>45.02.02.02</t>
  </si>
  <si>
    <t>Centrul de Ingrijire si Asistenta Pitesti</t>
  </si>
  <si>
    <t>68.02.04</t>
  </si>
  <si>
    <t>68.02.05.02.04</t>
  </si>
  <si>
    <t>68.02.05.02.03</t>
  </si>
  <si>
    <t>68.02.05.02.01</t>
  </si>
  <si>
    <t>Complexul de Servicii pentru Persoane cu Dizabilitati Vulturesti</t>
  </si>
  <si>
    <t xml:space="preserve">                  pentru cheltuieli de personal</t>
  </si>
  <si>
    <t>Unitatea de asistenta medico-sociala Calinesti</t>
  </si>
  <si>
    <t>Unitatea de asistenta medico-sociala Suici</t>
  </si>
  <si>
    <t>Subventii din bugetul de stat pentru finantarea camerelor agricole</t>
  </si>
  <si>
    <t>42.02.44</t>
  </si>
  <si>
    <t>Alte transferuri de capital catre institutii publice</t>
  </si>
  <si>
    <t>51.02.29</t>
  </si>
  <si>
    <t>EXCEDENT /  DEFICIT</t>
  </si>
  <si>
    <t>EXCEDENT</t>
  </si>
  <si>
    <t>TOTAL</t>
  </si>
  <si>
    <t xml:space="preserve">U.A.M.S. Suici - “Reabilitare, modernizare si extindere pavilion cantina si birouri”  </t>
  </si>
  <si>
    <t>U.A.M.S.Suici -“Amenajare cai acces si alei U.A.M.S. Suici”.</t>
  </si>
  <si>
    <t>SANATATE</t>
  </si>
  <si>
    <t>66.02</t>
  </si>
  <si>
    <t>Alte institutii si actiuni sanitare</t>
  </si>
  <si>
    <t>66.02.50.50</t>
  </si>
  <si>
    <t>Transferuri pentru finantarea investitiilor la spitale</t>
  </si>
  <si>
    <t>51.02.12</t>
  </si>
  <si>
    <t>G</t>
  </si>
  <si>
    <t>TOTAL CHELTUIELI (A+B+C+D+E+F+G)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</si>
</sst>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82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0" fontId="4" fillId="2" borderId="1" xfId="0" applyFont="1" applyFill="1" applyBorder="1" applyAlignment="1">
      <alignment horizontal="center" wrapText="1"/>
    </xf>
    <xf numFmtId="0" fontId="8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0" borderId="1" xfId="0" applyFont="1" applyBorder="1"/>
    <xf numFmtId="2" fontId="4" fillId="0" borderId="4" xfId="0" applyNumberFormat="1" applyFont="1" applyBorder="1"/>
    <xf numFmtId="0" fontId="0" fillId="0" borderId="0" xfId="0" applyAlignment="1">
      <alignment wrapText="1"/>
    </xf>
    <xf numFmtId="0" fontId="4" fillId="2" borderId="4" xfId="0" applyFont="1" applyFill="1" applyBorder="1" applyAlignment="1">
      <alignment wrapText="1"/>
    </xf>
    <xf numFmtId="2" fontId="4" fillId="2" borderId="1" xfId="0" applyNumberFormat="1" applyFont="1" applyFill="1" applyBorder="1"/>
    <xf numFmtId="2" fontId="5" fillId="2" borderId="1" xfId="0" applyNumberFormat="1" applyFont="1" applyFill="1" applyBorder="1"/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2" borderId="5" xfId="0" applyFont="1" applyFill="1" applyBorder="1"/>
    <xf numFmtId="1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/>
    <xf numFmtId="2" fontId="5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4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0" fontId="5" fillId="4" borderId="4" xfId="0" applyFont="1" applyFill="1" applyBorder="1"/>
    <xf numFmtId="2" fontId="5" fillId="4" borderId="1" xfId="0" applyNumberFormat="1" applyFont="1" applyFill="1" applyBorder="1"/>
    <xf numFmtId="0" fontId="5" fillId="2" borderId="2" xfId="0" applyFont="1" applyFill="1" applyBorder="1" applyAlignment="1">
      <alignment horizontal="right"/>
    </xf>
    <xf numFmtId="4" fontId="5" fillId="4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wrapText="1"/>
    </xf>
    <xf numFmtId="4" fontId="0" fillId="2" borderId="0" xfId="0" applyNumberFormat="1" applyFill="1"/>
    <xf numFmtId="0" fontId="5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5" fillId="4" borderId="4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7"/>
  <sheetViews>
    <sheetView tabSelected="1" topLeftCell="A76" workbookViewId="0">
      <selection activeCell="D92" sqref="D92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1" customFormat="1" ht="15.75">
      <c r="A1" s="78" t="s">
        <v>6</v>
      </c>
      <c r="B1" s="78"/>
      <c r="C1" s="78"/>
      <c r="D1" s="78"/>
    </row>
    <row r="2" spans="1:5" s="10" customFormat="1" ht="15.75">
      <c r="C2" s="75" t="s">
        <v>14</v>
      </c>
      <c r="D2" s="75"/>
      <c r="E2" s="77"/>
    </row>
    <row r="3" spans="1:5" s="10" customFormat="1" ht="15.75">
      <c r="A3" s="79" t="s">
        <v>66</v>
      </c>
      <c r="B3" s="80"/>
      <c r="C3" s="80"/>
      <c r="D3" s="80"/>
      <c r="E3" s="77"/>
    </row>
    <row r="4" spans="1:5" s="10" customFormat="1" ht="15.75">
      <c r="A4" s="55"/>
      <c r="B4" s="56"/>
      <c r="C4" s="56"/>
      <c r="D4" s="56"/>
    </row>
    <row r="5" spans="1:5" s="10" customFormat="1" ht="15.75">
      <c r="A5" s="81" t="s">
        <v>0</v>
      </c>
      <c r="B5" s="76"/>
      <c r="C5" s="76"/>
      <c r="D5" s="76"/>
      <c r="E5" s="77"/>
    </row>
    <row r="6" spans="1:5" s="10" customFormat="1" ht="15.75">
      <c r="A6" s="81" t="s">
        <v>41</v>
      </c>
      <c r="B6" s="76"/>
      <c r="C6" s="76"/>
      <c r="D6" s="76"/>
      <c r="E6" s="77"/>
    </row>
    <row r="7" spans="1:5" s="10" customFormat="1" ht="15.75">
      <c r="A7" s="75" t="s">
        <v>9</v>
      </c>
      <c r="B7" s="76"/>
      <c r="C7" s="76"/>
      <c r="D7" s="76"/>
      <c r="E7" s="77"/>
    </row>
    <row r="8" spans="1:5" ht="15.75">
      <c r="C8" s="57"/>
      <c r="E8" s="19" t="s">
        <v>7</v>
      </c>
    </row>
    <row r="9" spans="1:5" ht="31.5" customHeight="1">
      <c r="A9" s="18" t="s">
        <v>1</v>
      </c>
      <c r="B9" s="14" t="s">
        <v>11</v>
      </c>
      <c r="C9" s="14" t="s">
        <v>2</v>
      </c>
      <c r="D9" s="15" t="s">
        <v>42</v>
      </c>
      <c r="E9" s="14" t="s">
        <v>46</v>
      </c>
    </row>
    <row r="10" spans="1:5" ht="16.5" customHeight="1">
      <c r="A10" s="4"/>
      <c r="B10" s="5" t="s">
        <v>16</v>
      </c>
      <c r="C10" s="5"/>
      <c r="D10" s="24">
        <f>E10</f>
        <v>4016.32</v>
      </c>
      <c r="E10" s="24">
        <f>E11+E15</f>
        <v>4016.32</v>
      </c>
    </row>
    <row r="11" spans="1:5" ht="16.5" customHeight="1">
      <c r="A11" s="5" t="s">
        <v>3</v>
      </c>
      <c r="B11" s="21" t="s">
        <v>12</v>
      </c>
      <c r="C11" s="5"/>
      <c r="D11" s="24">
        <f t="shared" ref="D11:D77" si="0">E11</f>
        <v>1237</v>
      </c>
      <c r="E11" s="24">
        <f>E12+E13+E14</f>
        <v>1237</v>
      </c>
    </row>
    <row r="12" spans="1:5" ht="18" customHeight="1">
      <c r="A12" s="3">
        <v>1</v>
      </c>
      <c r="B12" s="41" t="s">
        <v>64</v>
      </c>
      <c r="C12" s="23" t="s">
        <v>40</v>
      </c>
      <c r="D12" s="24">
        <f t="shared" si="0"/>
        <v>2141</v>
      </c>
      <c r="E12" s="53">
        <f>1791+150+200</f>
        <v>2141</v>
      </c>
    </row>
    <row r="13" spans="1:5" s="13" customFormat="1" ht="27" customHeight="1">
      <c r="A13" s="3">
        <v>2</v>
      </c>
      <c r="B13" s="31" t="s">
        <v>23</v>
      </c>
      <c r="C13" s="23" t="s">
        <v>24</v>
      </c>
      <c r="D13" s="24">
        <f t="shared" si="0"/>
        <v>-1404</v>
      </c>
      <c r="E13" s="44">
        <f>-772-150-1-131-150-200</f>
        <v>-1404</v>
      </c>
    </row>
    <row r="14" spans="1:5" s="13" customFormat="1" ht="27" customHeight="1">
      <c r="A14" s="3">
        <v>3</v>
      </c>
      <c r="B14" s="31" t="s">
        <v>95</v>
      </c>
      <c r="C14" s="23" t="s">
        <v>96</v>
      </c>
      <c r="D14" s="24">
        <f t="shared" si="0"/>
        <v>500</v>
      </c>
      <c r="E14" s="44">
        <v>500</v>
      </c>
    </row>
    <row r="15" spans="1:5" ht="18" customHeight="1">
      <c r="A15" s="5" t="s">
        <v>4</v>
      </c>
      <c r="B15" s="6" t="s">
        <v>8</v>
      </c>
      <c r="C15" s="5"/>
      <c r="D15" s="24">
        <f t="shared" si="0"/>
        <v>2779.32</v>
      </c>
      <c r="E15" s="54">
        <f>E16+E17+E18</f>
        <v>2779.32</v>
      </c>
    </row>
    <row r="16" spans="1:5" s="13" customFormat="1" ht="18" customHeight="1">
      <c r="A16" s="3">
        <v>1</v>
      </c>
      <c r="B16" s="40" t="s">
        <v>25</v>
      </c>
      <c r="C16" s="2" t="s">
        <v>26</v>
      </c>
      <c r="D16" s="24">
        <f t="shared" si="0"/>
        <v>1404</v>
      </c>
      <c r="E16" s="44">
        <f>772+150+1+131+150+200</f>
        <v>1404</v>
      </c>
    </row>
    <row r="17" spans="1:5" s="13" customFormat="1" ht="42" customHeight="1">
      <c r="A17" s="3">
        <v>2</v>
      </c>
      <c r="B17" s="31" t="s">
        <v>61</v>
      </c>
      <c r="C17" s="50" t="s">
        <v>62</v>
      </c>
      <c r="D17" s="67">
        <f t="shared" si="0"/>
        <v>1362.69</v>
      </c>
      <c r="E17" s="68">
        <f>1084.02+278.67</f>
        <v>1362.69</v>
      </c>
    </row>
    <row r="18" spans="1:5" s="13" customFormat="1" ht="27.75" customHeight="1">
      <c r="A18" s="3">
        <v>3</v>
      </c>
      <c r="B18" s="48" t="s">
        <v>84</v>
      </c>
      <c r="C18" s="51" t="s">
        <v>85</v>
      </c>
      <c r="D18" s="62">
        <f t="shared" si="0"/>
        <v>12.63</v>
      </c>
      <c r="E18" s="44">
        <v>12.63</v>
      </c>
    </row>
    <row r="19" spans="1:5" ht="16.5" customHeight="1">
      <c r="A19" s="6"/>
      <c r="B19" s="7" t="s">
        <v>111</v>
      </c>
      <c r="C19" s="5"/>
      <c r="D19" s="24">
        <f t="shared" si="0"/>
        <v>4016.32</v>
      </c>
      <c r="E19" s="24">
        <f>E20+E29+E38+E42+E47+E78+E82</f>
        <v>4016.32</v>
      </c>
    </row>
    <row r="20" spans="1:5" s="13" customFormat="1" ht="18.75" customHeight="1">
      <c r="A20" s="5" t="s">
        <v>3</v>
      </c>
      <c r="B20" s="8" t="s">
        <v>47</v>
      </c>
      <c r="C20" s="5" t="s">
        <v>48</v>
      </c>
      <c r="D20" s="24">
        <f t="shared" si="0"/>
        <v>1396</v>
      </c>
      <c r="E20" s="24">
        <f>E21+E26</f>
        <v>1396</v>
      </c>
    </row>
    <row r="21" spans="1:5" s="13" customFormat="1" ht="18.75" customHeight="1">
      <c r="A21" s="1"/>
      <c r="B21" s="46" t="s">
        <v>49</v>
      </c>
      <c r="C21" s="1" t="s">
        <v>50</v>
      </c>
      <c r="D21" s="24">
        <f t="shared" si="0"/>
        <v>1246</v>
      </c>
      <c r="E21" s="26">
        <f>E22+E24</f>
        <v>1246</v>
      </c>
    </row>
    <row r="22" spans="1:5" s="13" customFormat="1" ht="18.75" customHeight="1">
      <c r="A22" s="1"/>
      <c r="B22" s="22" t="s">
        <v>12</v>
      </c>
      <c r="C22" s="1"/>
      <c r="D22" s="24">
        <f t="shared" si="0"/>
        <v>274</v>
      </c>
      <c r="E22" s="25">
        <f>E23</f>
        <v>274</v>
      </c>
    </row>
    <row r="23" spans="1:5" s="13" customFormat="1" ht="18.75" customHeight="1">
      <c r="A23" s="1"/>
      <c r="B23" s="12" t="s">
        <v>36</v>
      </c>
      <c r="C23" s="3">
        <v>10</v>
      </c>
      <c r="D23" s="24">
        <f t="shared" si="0"/>
        <v>274</v>
      </c>
      <c r="E23" s="25">
        <v>274</v>
      </c>
    </row>
    <row r="24" spans="1:5" s="13" customFormat="1" ht="18.75" customHeight="1">
      <c r="A24" s="20"/>
      <c r="B24" s="12" t="s">
        <v>45</v>
      </c>
      <c r="C24" s="29"/>
      <c r="D24" s="24">
        <f t="shared" si="0"/>
        <v>972</v>
      </c>
      <c r="E24" s="44">
        <f>E25</f>
        <v>972</v>
      </c>
    </row>
    <row r="25" spans="1:5" s="13" customFormat="1" ht="18.75" customHeight="1">
      <c r="A25" s="20"/>
      <c r="B25" s="12" t="s">
        <v>67</v>
      </c>
      <c r="C25" s="29">
        <v>70</v>
      </c>
      <c r="D25" s="24">
        <f t="shared" si="0"/>
        <v>972</v>
      </c>
      <c r="E25" s="44">
        <f>460+312+200</f>
        <v>972</v>
      </c>
    </row>
    <row r="26" spans="1:5" s="13" customFormat="1" ht="70.5" customHeight="1">
      <c r="A26" s="20"/>
      <c r="B26" s="61" t="s">
        <v>73</v>
      </c>
      <c r="C26" s="60" t="s">
        <v>50</v>
      </c>
      <c r="D26" s="62">
        <f t="shared" si="0"/>
        <v>150</v>
      </c>
      <c r="E26" s="63">
        <f>E27</f>
        <v>150</v>
      </c>
    </row>
    <row r="27" spans="1:5" s="13" customFormat="1" ht="18.75" customHeight="1">
      <c r="A27" s="20"/>
      <c r="B27" s="30" t="s">
        <v>45</v>
      </c>
      <c r="C27" s="58"/>
      <c r="D27" s="24">
        <f t="shared" si="0"/>
        <v>150</v>
      </c>
      <c r="E27" s="44">
        <f>E28</f>
        <v>150</v>
      </c>
    </row>
    <row r="28" spans="1:5" s="13" customFormat="1" ht="18.75" customHeight="1">
      <c r="A28" s="20"/>
      <c r="B28" s="48" t="s">
        <v>70</v>
      </c>
      <c r="C28" s="2" t="s">
        <v>71</v>
      </c>
      <c r="D28" s="24">
        <f t="shared" si="0"/>
        <v>150</v>
      </c>
      <c r="E28" s="44">
        <v>150</v>
      </c>
    </row>
    <row r="29" spans="1:5" s="13" customFormat="1" ht="18.75" customHeight="1">
      <c r="A29" s="5" t="s">
        <v>4</v>
      </c>
      <c r="B29" s="34" t="s">
        <v>19</v>
      </c>
      <c r="C29" s="28" t="s">
        <v>20</v>
      </c>
      <c r="D29" s="24">
        <f t="shared" si="0"/>
        <v>1442.69</v>
      </c>
      <c r="E29" s="24">
        <f>E30+E35</f>
        <v>1442.69</v>
      </c>
    </row>
    <row r="30" spans="1:5" s="13" customFormat="1" ht="29.25" customHeight="1">
      <c r="A30" s="1"/>
      <c r="B30" s="27" t="s">
        <v>21</v>
      </c>
      <c r="C30" s="16" t="s">
        <v>37</v>
      </c>
      <c r="D30" s="24">
        <f t="shared" si="0"/>
        <v>1362.69</v>
      </c>
      <c r="E30" s="26">
        <f>E31</f>
        <v>1362.69</v>
      </c>
    </row>
    <row r="31" spans="1:5" s="13" customFormat="1" ht="29.25" customHeight="1">
      <c r="A31" s="1"/>
      <c r="B31" s="30" t="s">
        <v>65</v>
      </c>
      <c r="C31" s="30"/>
      <c r="D31" s="24">
        <f t="shared" si="0"/>
        <v>1362.69</v>
      </c>
      <c r="E31" s="26">
        <f>E32</f>
        <v>1362.69</v>
      </c>
    </row>
    <row r="32" spans="1:5" s="13" customFormat="1" ht="18.75" customHeight="1">
      <c r="A32" s="1"/>
      <c r="B32" s="12" t="s">
        <v>45</v>
      </c>
      <c r="C32" s="12"/>
      <c r="D32" s="24">
        <f t="shared" si="0"/>
        <v>1362.69</v>
      </c>
      <c r="E32" s="44">
        <f>E33+E34</f>
        <v>1362.69</v>
      </c>
    </row>
    <row r="33" spans="1:7" s="13" customFormat="1" ht="18.75" customHeight="1">
      <c r="A33" s="1"/>
      <c r="B33" s="49" t="s">
        <v>52</v>
      </c>
      <c r="C33" s="3" t="s">
        <v>53</v>
      </c>
      <c r="D33" s="24">
        <f t="shared" si="0"/>
        <v>1084.02</v>
      </c>
      <c r="E33" s="44">
        <v>1084.02</v>
      </c>
    </row>
    <row r="34" spans="1:7" s="13" customFormat="1" ht="18.75" customHeight="1">
      <c r="A34" s="1"/>
      <c r="B34" s="48" t="s">
        <v>55</v>
      </c>
      <c r="C34" s="2" t="s">
        <v>56</v>
      </c>
      <c r="D34" s="24">
        <f t="shared" si="0"/>
        <v>278.67</v>
      </c>
      <c r="E34" s="44">
        <v>278.67</v>
      </c>
    </row>
    <row r="35" spans="1:7" s="13" customFormat="1" ht="28.5" customHeight="1">
      <c r="A35" s="1"/>
      <c r="B35" s="59" t="s">
        <v>72</v>
      </c>
      <c r="C35" s="16" t="s">
        <v>68</v>
      </c>
      <c r="D35" s="24">
        <f t="shared" si="0"/>
        <v>80</v>
      </c>
      <c r="E35" s="45">
        <f>E36</f>
        <v>80</v>
      </c>
    </row>
    <row r="36" spans="1:7" s="13" customFormat="1" ht="18.75" customHeight="1">
      <c r="A36" s="1"/>
      <c r="B36" s="33" t="s">
        <v>12</v>
      </c>
      <c r="C36" s="3"/>
      <c r="D36" s="24">
        <f t="shared" si="0"/>
        <v>80</v>
      </c>
      <c r="E36" s="44">
        <f>E37</f>
        <v>80</v>
      </c>
    </row>
    <row r="37" spans="1:7" s="13" customFormat="1" ht="18.75" customHeight="1">
      <c r="A37" s="1"/>
      <c r="B37" s="12" t="s">
        <v>15</v>
      </c>
      <c r="C37" s="3">
        <v>20</v>
      </c>
      <c r="D37" s="24">
        <f t="shared" si="0"/>
        <v>80</v>
      </c>
      <c r="E37" s="44">
        <v>80</v>
      </c>
    </row>
    <row r="38" spans="1:7" s="13" customFormat="1" ht="18.75" customHeight="1">
      <c r="A38" s="5" t="s">
        <v>10</v>
      </c>
      <c r="B38" s="74" t="s">
        <v>104</v>
      </c>
      <c r="C38" s="28" t="s">
        <v>105</v>
      </c>
      <c r="D38" s="24">
        <f t="shared" si="0"/>
        <v>150</v>
      </c>
      <c r="E38" s="65">
        <f>E39</f>
        <v>150</v>
      </c>
    </row>
    <row r="39" spans="1:7" s="13" customFormat="1" ht="18.75" customHeight="1">
      <c r="A39" s="1"/>
      <c r="B39" s="36" t="s">
        <v>106</v>
      </c>
      <c r="C39" s="16" t="s">
        <v>107</v>
      </c>
      <c r="D39" s="24">
        <f t="shared" si="0"/>
        <v>150</v>
      </c>
      <c r="E39" s="45">
        <f>E40</f>
        <v>150</v>
      </c>
    </row>
    <row r="40" spans="1:7" s="13" customFormat="1" ht="18.75" customHeight="1">
      <c r="A40" s="1"/>
      <c r="B40" s="43" t="s">
        <v>45</v>
      </c>
      <c r="C40" s="16"/>
      <c r="D40" s="24">
        <f t="shared" si="0"/>
        <v>150</v>
      </c>
      <c r="E40" s="44">
        <f>E41</f>
        <v>150</v>
      </c>
    </row>
    <row r="41" spans="1:7" s="13" customFormat="1" ht="18.75" customHeight="1">
      <c r="A41" s="1"/>
      <c r="B41" s="30" t="s">
        <v>108</v>
      </c>
      <c r="C41" s="29" t="s">
        <v>109</v>
      </c>
      <c r="D41" s="24">
        <f t="shared" si="0"/>
        <v>150</v>
      </c>
      <c r="E41" s="44">
        <v>150</v>
      </c>
    </row>
    <row r="42" spans="1:7" s="13" customFormat="1" ht="18.75" customHeight="1">
      <c r="A42" s="5" t="s">
        <v>5</v>
      </c>
      <c r="B42" s="8" t="s">
        <v>17</v>
      </c>
      <c r="C42" s="5" t="s">
        <v>18</v>
      </c>
      <c r="D42" s="24">
        <f t="shared" si="0"/>
        <v>100</v>
      </c>
      <c r="E42" s="24">
        <f>E43</f>
        <v>100</v>
      </c>
    </row>
    <row r="43" spans="1:7" s="13" customFormat="1" ht="18.75" customHeight="1">
      <c r="A43" s="1"/>
      <c r="B43" s="47" t="s">
        <v>69</v>
      </c>
      <c r="C43" s="52" t="s">
        <v>63</v>
      </c>
      <c r="D43" s="24">
        <f t="shared" si="0"/>
        <v>100</v>
      </c>
      <c r="E43" s="26">
        <f t="shared" ref="E43:E45" si="1">E44</f>
        <v>100</v>
      </c>
    </row>
    <row r="44" spans="1:7" s="13" customFormat="1" ht="18.75" customHeight="1">
      <c r="A44" s="1"/>
      <c r="B44" s="22" t="s">
        <v>12</v>
      </c>
      <c r="C44" s="1"/>
      <c r="D44" s="24">
        <f t="shared" si="0"/>
        <v>100</v>
      </c>
      <c r="E44" s="25">
        <f t="shared" si="1"/>
        <v>100</v>
      </c>
    </row>
    <row r="45" spans="1:7" s="13" customFormat="1" ht="18.75" customHeight="1">
      <c r="A45" s="1"/>
      <c r="B45" s="12" t="s">
        <v>27</v>
      </c>
      <c r="C45" s="29" t="s">
        <v>28</v>
      </c>
      <c r="D45" s="24">
        <f t="shared" si="0"/>
        <v>100</v>
      </c>
      <c r="E45" s="25">
        <f t="shared" si="1"/>
        <v>100</v>
      </c>
    </row>
    <row r="46" spans="1:7" s="13" customFormat="1" ht="18.75" customHeight="1">
      <c r="A46" s="1"/>
      <c r="B46" s="12" t="s">
        <v>43</v>
      </c>
      <c r="C46" s="16"/>
      <c r="D46" s="24">
        <f t="shared" si="0"/>
        <v>100</v>
      </c>
      <c r="E46" s="44">
        <v>100</v>
      </c>
    </row>
    <row r="47" spans="1:7" s="13" customFormat="1" ht="18.75" customHeight="1">
      <c r="A47" s="5" t="s">
        <v>13</v>
      </c>
      <c r="B47" s="8" t="s">
        <v>30</v>
      </c>
      <c r="C47" s="5" t="s">
        <v>31</v>
      </c>
      <c r="D47" s="24">
        <f t="shared" si="0"/>
        <v>402.63</v>
      </c>
      <c r="E47" s="24">
        <f>E48+E51+E54+E57+E60+E65+E69+E74</f>
        <v>402.63</v>
      </c>
    </row>
    <row r="48" spans="1:7" s="13" customFormat="1" ht="18.75" customHeight="1">
      <c r="A48" s="1"/>
      <c r="B48" s="27" t="s">
        <v>86</v>
      </c>
      <c r="C48" s="1" t="s">
        <v>87</v>
      </c>
      <c r="D48" s="24">
        <f t="shared" si="0"/>
        <v>85</v>
      </c>
      <c r="E48" s="26">
        <f>E49</f>
        <v>85</v>
      </c>
      <c r="G48" s="70"/>
    </row>
    <row r="49" spans="1:5" s="13" customFormat="1" ht="18.75" customHeight="1">
      <c r="A49" s="1"/>
      <c r="B49" s="22" t="s">
        <v>12</v>
      </c>
      <c r="C49" s="1"/>
      <c r="D49" s="24">
        <f t="shared" si="0"/>
        <v>85</v>
      </c>
      <c r="E49" s="25">
        <f>E50</f>
        <v>85</v>
      </c>
    </row>
    <row r="50" spans="1:5" s="13" customFormat="1" ht="18.75" customHeight="1">
      <c r="A50" s="1"/>
      <c r="B50" s="12" t="s">
        <v>36</v>
      </c>
      <c r="C50" s="3">
        <v>10</v>
      </c>
      <c r="D50" s="24">
        <f t="shared" si="0"/>
        <v>85</v>
      </c>
      <c r="E50" s="25">
        <v>85</v>
      </c>
    </row>
    <row r="51" spans="1:5" s="13" customFormat="1" ht="18.75" customHeight="1">
      <c r="A51" s="1"/>
      <c r="B51" s="47" t="s">
        <v>60</v>
      </c>
      <c r="C51" s="66" t="s">
        <v>90</v>
      </c>
      <c r="D51" s="24">
        <f t="shared" si="0"/>
        <v>22</v>
      </c>
      <c r="E51" s="26">
        <f>E52</f>
        <v>22</v>
      </c>
    </row>
    <row r="52" spans="1:5" s="13" customFormat="1" ht="18.75" customHeight="1">
      <c r="A52" s="1"/>
      <c r="B52" s="22" t="s">
        <v>12</v>
      </c>
      <c r="C52" s="1"/>
      <c r="D52" s="24">
        <f t="shared" si="0"/>
        <v>22</v>
      </c>
      <c r="E52" s="25">
        <f>E53</f>
        <v>22</v>
      </c>
    </row>
    <row r="53" spans="1:5" s="13" customFormat="1" ht="18.75" customHeight="1">
      <c r="A53" s="1"/>
      <c r="B53" s="12" t="s">
        <v>36</v>
      </c>
      <c r="C53" s="3">
        <v>10</v>
      </c>
      <c r="D53" s="24">
        <f t="shared" si="0"/>
        <v>22</v>
      </c>
      <c r="E53" s="25">
        <v>22</v>
      </c>
    </row>
    <row r="54" spans="1:5" s="13" customFormat="1" ht="29.25" customHeight="1">
      <c r="A54" s="1"/>
      <c r="B54" s="47" t="s">
        <v>91</v>
      </c>
      <c r="C54" s="16" t="s">
        <v>89</v>
      </c>
      <c r="D54" s="24">
        <f t="shared" si="0"/>
        <v>25</v>
      </c>
      <c r="E54" s="26">
        <f>E55</f>
        <v>25</v>
      </c>
    </row>
    <row r="55" spans="1:5" s="13" customFormat="1" ht="18.75" customHeight="1">
      <c r="A55" s="1"/>
      <c r="B55" s="22" t="s">
        <v>12</v>
      </c>
      <c r="C55" s="1"/>
      <c r="D55" s="24">
        <f t="shared" si="0"/>
        <v>25</v>
      </c>
      <c r="E55" s="25">
        <f>E56</f>
        <v>25</v>
      </c>
    </row>
    <row r="56" spans="1:5" s="13" customFormat="1" ht="18.75" customHeight="1">
      <c r="A56" s="1"/>
      <c r="B56" s="12" t="s">
        <v>36</v>
      </c>
      <c r="C56" s="3">
        <v>10</v>
      </c>
      <c r="D56" s="24">
        <f t="shared" si="0"/>
        <v>25</v>
      </c>
      <c r="E56" s="25">
        <v>25</v>
      </c>
    </row>
    <row r="57" spans="1:5" s="13" customFormat="1" ht="20.25" customHeight="1">
      <c r="A57" s="1"/>
      <c r="B57" s="47" t="s">
        <v>57</v>
      </c>
      <c r="C57" s="16" t="s">
        <v>88</v>
      </c>
      <c r="D57" s="24">
        <f t="shared" si="0"/>
        <v>30</v>
      </c>
      <c r="E57" s="26">
        <f>E58</f>
        <v>30</v>
      </c>
    </row>
    <row r="58" spans="1:5" s="13" customFormat="1" ht="18.75" customHeight="1">
      <c r="A58" s="1"/>
      <c r="B58" s="12" t="s">
        <v>12</v>
      </c>
      <c r="C58" s="1"/>
      <c r="D58" s="24">
        <f t="shared" si="0"/>
        <v>30</v>
      </c>
      <c r="E58" s="25">
        <f>E59</f>
        <v>30</v>
      </c>
    </row>
    <row r="59" spans="1:5" s="13" customFormat="1" ht="18.75" customHeight="1">
      <c r="A59" s="1"/>
      <c r="B59" s="12" t="s">
        <v>36</v>
      </c>
      <c r="C59" s="3">
        <v>10</v>
      </c>
      <c r="D59" s="24">
        <f t="shared" si="0"/>
        <v>30</v>
      </c>
      <c r="E59" s="25">
        <v>30</v>
      </c>
    </row>
    <row r="60" spans="1:5" s="13" customFormat="1" ht="29.25" customHeight="1">
      <c r="A60" s="20"/>
      <c r="B60" s="35" t="s">
        <v>38</v>
      </c>
      <c r="C60" s="1" t="s">
        <v>32</v>
      </c>
      <c r="D60" s="24">
        <f t="shared" si="0"/>
        <v>13.63</v>
      </c>
      <c r="E60" s="26">
        <f>E61</f>
        <v>13.63</v>
      </c>
    </row>
    <row r="61" spans="1:5" s="13" customFormat="1" ht="29.25" customHeight="1">
      <c r="A61" s="20"/>
      <c r="B61" s="48" t="s">
        <v>81</v>
      </c>
      <c r="C61" s="23"/>
      <c r="D61" s="24">
        <f t="shared" si="0"/>
        <v>13.63</v>
      </c>
      <c r="E61" s="26">
        <f>E62</f>
        <v>13.63</v>
      </c>
    </row>
    <row r="62" spans="1:5" s="13" customFormat="1" ht="19.5" customHeight="1">
      <c r="A62" s="20"/>
      <c r="B62" s="49" t="s">
        <v>45</v>
      </c>
      <c r="C62" s="1"/>
      <c r="D62" s="24">
        <f t="shared" si="0"/>
        <v>13.63</v>
      </c>
      <c r="E62" s="25">
        <f>E63+E64</f>
        <v>13.63</v>
      </c>
    </row>
    <row r="63" spans="1:5" s="13" customFormat="1" ht="18.75" customHeight="1">
      <c r="A63" s="20"/>
      <c r="B63" s="12" t="s">
        <v>54</v>
      </c>
      <c r="C63" s="2" t="s">
        <v>82</v>
      </c>
      <c r="D63" s="24">
        <f t="shared" si="0"/>
        <v>12.63</v>
      </c>
      <c r="E63" s="33">
        <v>12.63</v>
      </c>
    </row>
    <row r="64" spans="1:5" s="13" customFormat="1" ht="16.5" customHeight="1">
      <c r="A64" s="20"/>
      <c r="B64" s="48" t="s">
        <v>55</v>
      </c>
      <c r="C64" s="2" t="s">
        <v>83</v>
      </c>
      <c r="D64" s="24">
        <f t="shared" si="0"/>
        <v>1</v>
      </c>
      <c r="E64" s="44">
        <v>1</v>
      </c>
    </row>
    <row r="65" spans="1:5" s="13" customFormat="1" ht="16.5" customHeight="1">
      <c r="A65" s="20"/>
      <c r="B65" s="32" t="s">
        <v>93</v>
      </c>
      <c r="C65" s="16" t="s">
        <v>33</v>
      </c>
      <c r="D65" s="24">
        <f t="shared" si="0"/>
        <v>35</v>
      </c>
      <c r="E65" s="45">
        <f>E66</f>
        <v>35</v>
      </c>
    </row>
    <row r="66" spans="1:5" s="13" customFormat="1" ht="16.5" customHeight="1">
      <c r="A66" s="20"/>
      <c r="B66" s="22" t="s">
        <v>12</v>
      </c>
      <c r="C66" s="39"/>
      <c r="D66" s="24">
        <f t="shared" si="0"/>
        <v>35</v>
      </c>
      <c r="E66" s="44">
        <f>E67</f>
        <v>35</v>
      </c>
    </row>
    <row r="67" spans="1:5" s="13" customFormat="1" ht="27" customHeight="1">
      <c r="A67" s="20"/>
      <c r="B67" s="30" t="s">
        <v>34</v>
      </c>
      <c r="C67" s="2" t="s">
        <v>35</v>
      </c>
      <c r="D67" s="24">
        <f t="shared" si="0"/>
        <v>35</v>
      </c>
      <c r="E67" s="44">
        <f>E68</f>
        <v>35</v>
      </c>
    </row>
    <row r="68" spans="1:5" s="13" customFormat="1" ht="16.5" customHeight="1">
      <c r="A68" s="20"/>
      <c r="B68" s="30" t="s">
        <v>92</v>
      </c>
      <c r="C68" s="37"/>
      <c r="D68" s="24">
        <f t="shared" si="0"/>
        <v>35</v>
      </c>
      <c r="E68" s="44">
        <v>35</v>
      </c>
    </row>
    <row r="69" spans="1:5" s="13" customFormat="1" ht="16.5" customHeight="1">
      <c r="A69" s="20"/>
      <c r="B69" s="32" t="s">
        <v>51</v>
      </c>
      <c r="C69" s="16" t="s">
        <v>33</v>
      </c>
      <c r="D69" s="24">
        <f t="shared" si="0"/>
        <v>67</v>
      </c>
      <c r="E69" s="45">
        <f>E70</f>
        <v>67</v>
      </c>
    </row>
    <row r="70" spans="1:5" s="13" customFormat="1" ht="16.5" customHeight="1">
      <c r="A70" s="20"/>
      <c r="B70" s="22" t="s">
        <v>12</v>
      </c>
      <c r="C70" s="39"/>
      <c r="D70" s="24">
        <f t="shared" si="0"/>
        <v>67</v>
      </c>
      <c r="E70" s="44">
        <f>E71</f>
        <v>67</v>
      </c>
    </row>
    <row r="71" spans="1:5" s="13" customFormat="1" ht="25.5" customHeight="1">
      <c r="A71" s="20"/>
      <c r="B71" s="30" t="s">
        <v>34</v>
      </c>
      <c r="C71" s="2" t="s">
        <v>35</v>
      </c>
      <c r="D71" s="24">
        <f t="shared" si="0"/>
        <v>67</v>
      </c>
      <c r="E71" s="44">
        <f>E72+E73</f>
        <v>67</v>
      </c>
    </row>
    <row r="72" spans="1:5" s="13" customFormat="1" ht="17.25" customHeight="1">
      <c r="A72" s="20"/>
      <c r="B72" s="30" t="s">
        <v>92</v>
      </c>
      <c r="C72" s="2"/>
      <c r="D72" s="24">
        <f t="shared" si="0"/>
        <v>42</v>
      </c>
      <c r="E72" s="44">
        <v>42</v>
      </c>
    </row>
    <row r="73" spans="1:5" s="13" customFormat="1" ht="16.5" customHeight="1">
      <c r="A73" s="20"/>
      <c r="B73" s="30" t="s">
        <v>29</v>
      </c>
      <c r="C73" s="37"/>
      <c r="D73" s="24">
        <f t="shared" si="0"/>
        <v>25</v>
      </c>
      <c r="E73" s="44">
        <v>25</v>
      </c>
    </row>
    <row r="74" spans="1:5" s="13" customFormat="1" ht="16.5" customHeight="1">
      <c r="A74" s="20"/>
      <c r="B74" s="32" t="s">
        <v>94</v>
      </c>
      <c r="C74" s="16" t="s">
        <v>33</v>
      </c>
      <c r="D74" s="24">
        <f t="shared" si="0"/>
        <v>125</v>
      </c>
      <c r="E74" s="45">
        <f>E75</f>
        <v>125</v>
      </c>
    </row>
    <row r="75" spans="1:5" s="13" customFormat="1" ht="16.5" customHeight="1">
      <c r="A75" s="20"/>
      <c r="B75" s="22" t="s">
        <v>12</v>
      </c>
      <c r="C75" s="39"/>
      <c r="D75" s="24">
        <f t="shared" si="0"/>
        <v>125</v>
      </c>
      <c r="E75" s="44">
        <f>E76</f>
        <v>125</v>
      </c>
    </row>
    <row r="76" spans="1:5" s="13" customFormat="1" ht="27" customHeight="1">
      <c r="A76" s="20"/>
      <c r="B76" s="30" t="s">
        <v>34</v>
      </c>
      <c r="C76" s="2" t="s">
        <v>35</v>
      </c>
      <c r="D76" s="24">
        <f t="shared" si="0"/>
        <v>125</v>
      </c>
      <c r="E76" s="44">
        <f>E77</f>
        <v>125</v>
      </c>
    </row>
    <row r="77" spans="1:5" s="13" customFormat="1" ht="16.5" customHeight="1">
      <c r="A77" s="20"/>
      <c r="B77" s="30" t="s">
        <v>92</v>
      </c>
      <c r="C77" s="37"/>
      <c r="D77" s="24">
        <f t="shared" si="0"/>
        <v>125</v>
      </c>
      <c r="E77" s="44">
        <v>125</v>
      </c>
    </row>
    <row r="78" spans="1:5" s="13" customFormat="1" ht="18.75" customHeight="1">
      <c r="A78" s="5" t="s">
        <v>22</v>
      </c>
      <c r="B78" s="34" t="s">
        <v>44</v>
      </c>
      <c r="C78" s="5" t="s">
        <v>39</v>
      </c>
      <c r="D78" s="24">
        <f t="shared" ref="D78" si="2">E78</f>
        <v>25</v>
      </c>
      <c r="E78" s="24">
        <f t="shared" ref="E78:E80" si="3">E79</f>
        <v>25</v>
      </c>
    </row>
    <row r="79" spans="1:5" s="13" customFormat="1" ht="21" customHeight="1">
      <c r="A79" s="20"/>
      <c r="B79" s="47" t="s">
        <v>58</v>
      </c>
      <c r="C79" s="16" t="s">
        <v>59</v>
      </c>
      <c r="D79" s="24">
        <f t="shared" ref="D79:D89" si="4">E79</f>
        <v>25</v>
      </c>
      <c r="E79" s="26">
        <f t="shared" si="3"/>
        <v>25</v>
      </c>
    </row>
    <row r="80" spans="1:5" s="13" customFormat="1" ht="18.75" customHeight="1">
      <c r="A80" s="20"/>
      <c r="B80" s="22" t="s">
        <v>12</v>
      </c>
      <c r="C80" s="16"/>
      <c r="D80" s="24">
        <f t="shared" si="4"/>
        <v>25</v>
      </c>
      <c r="E80" s="25">
        <f t="shared" si="3"/>
        <v>25</v>
      </c>
    </row>
    <row r="81" spans="1:7" s="13" customFormat="1" ht="18.75" customHeight="1">
      <c r="A81" s="20"/>
      <c r="B81" s="12" t="s">
        <v>15</v>
      </c>
      <c r="C81" s="3">
        <v>20</v>
      </c>
      <c r="D81" s="24">
        <f t="shared" si="4"/>
        <v>25</v>
      </c>
      <c r="E81" s="44">
        <v>25</v>
      </c>
    </row>
    <row r="82" spans="1:7" s="13" customFormat="1" ht="18.75" customHeight="1">
      <c r="A82" s="5" t="s">
        <v>110</v>
      </c>
      <c r="B82" s="64" t="s">
        <v>74</v>
      </c>
      <c r="C82" s="5" t="s">
        <v>75</v>
      </c>
      <c r="D82" s="24">
        <f t="shared" si="4"/>
        <v>500</v>
      </c>
      <c r="E82" s="65">
        <f>E83</f>
        <v>500</v>
      </c>
    </row>
    <row r="83" spans="1:7" s="13" customFormat="1" ht="18.75" customHeight="1">
      <c r="A83" s="20"/>
      <c r="B83" s="36" t="s">
        <v>76</v>
      </c>
      <c r="C83" s="16" t="s">
        <v>77</v>
      </c>
      <c r="D83" s="24">
        <f t="shared" si="4"/>
        <v>500</v>
      </c>
      <c r="E83" s="44">
        <f>E84+E87</f>
        <v>500</v>
      </c>
    </row>
    <row r="84" spans="1:7" s="13" customFormat="1" ht="18.75" customHeight="1">
      <c r="A84" s="20"/>
      <c r="B84" s="22" t="s">
        <v>12</v>
      </c>
      <c r="C84" s="2"/>
      <c r="D84" s="24">
        <f t="shared" si="4"/>
        <v>369</v>
      </c>
      <c r="E84" s="44">
        <f>E85</f>
        <v>369</v>
      </c>
    </row>
    <row r="85" spans="1:7" s="13" customFormat="1" ht="27.75" customHeight="1">
      <c r="A85" s="20"/>
      <c r="B85" s="43" t="s">
        <v>78</v>
      </c>
      <c r="C85" s="29" t="s">
        <v>79</v>
      </c>
      <c r="D85" s="24">
        <f t="shared" si="4"/>
        <v>369</v>
      </c>
      <c r="E85" s="44">
        <f>E86</f>
        <v>369</v>
      </c>
    </row>
    <row r="86" spans="1:7" s="13" customFormat="1" ht="19.5" customHeight="1">
      <c r="A86" s="20"/>
      <c r="B86" s="43" t="s">
        <v>80</v>
      </c>
      <c r="C86" s="29"/>
      <c r="D86" s="24">
        <f t="shared" si="4"/>
        <v>369</v>
      </c>
      <c r="E86" s="44">
        <v>369</v>
      </c>
    </row>
    <row r="87" spans="1:7" s="13" customFormat="1" ht="19.5" customHeight="1">
      <c r="A87" s="20"/>
      <c r="B87" s="12" t="s">
        <v>45</v>
      </c>
      <c r="C87" s="29"/>
      <c r="D87" s="24">
        <f t="shared" si="4"/>
        <v>131</v>
      </c>
      <c r="E87" s="44">
        <f>E88</f>
        <v>131</v>
      </c>
    </row>
    <row r="88" spans="1:7" s="13" customFormat="1" ht="19.5" customHeight="1">
      <c r="A88" s="20"/>
      <c r="B88" s="69" t="s">
        <v>97</v>
      </c>
      <c r="C88" s="29" t="s">
        <v>98</v>
      </c>
      <c r="D88" s="24">
        <f t="shared" si="4"/>
        <v>131</v>
      </c>
      <c r="E88" s="44">
        <v>131</v>
      </c>
    </row>
    <row r="89" spans="1:7" ht="15" customHeight="1">
      <c r="A89" s="9"/>
      <c r="B89" s="6" t="s">
        <v>99</v>
      </c>
      <c r="C89" s="9"/>
      <c r="D89" s="24">
        <f t="shared" si="4"/>
        <v>0</v>
      </c>
      <c r="E89" s="24">
        <f>E10-E19</f>
        <v>0</v>
      </c>
      <c r="F89" s="42"/>
      <c r="G89" s="42"/>
    </row>
    <row r="90" spans="1:7">
      <c r="C90" s="17"/>
    </row>
    <row r="91" spans="1:7">
      <c r="C91" s="17"/>
    </row>
    <row r="92" spans="1:7">
      <c r="B92" s="38"/>
    </row>
    <row r="93" spans="1:7">
      <c r="B93" s="71"/>
      <c r="C93" s="17" t="s">
        <v>7</v>
      </c>
    </row>
    <row r="94" spans="1:7">
      <c r="B94" s="72" t="s">
        <v>100</v>
      </c>
      <c r="C94" s="40"/>
    </row>
    <row r="95" spans="1:7" ht="25.5">
      <c r="B95" s="48" t="s">
        <v>102</v>
      </c>
      <c r="C95" s="53">
        <v>-35</v>
      </c>
    </row>
    <row r="96" spans="1:7" ht="25.5">
      <c r="B96" s="48" t="s">
        <v>103</v>
      </c>
      <c r="C96" s="53">
        <v>35</v>
      </c>
    </row>
    <row r="97" spans="2:3">
      <c r="B97" s="72" t="s">
        <v>101</v>
      </c>
      <c r="C97" s="73">
        <f>C95+C96</f>
        <v>0</v>
      </c>
    </row>
  </sheetData>
  <mergeCells count="6">
    <mergeCell ref="A7:E7"/>
    <mergeCell ref="A1:D1"/>
    <mergeCell ref="C2:E2"/>
    <mergeCell ref="A3:E3"/>
    <mergeCell ref="A5:E5"/>
    <mergeCell ref="A6:E6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2015-10-27T10:42:30Z</cp:lastPrinted>
  <dcterms:created xsi:type="dcterms:W3CDTF">2012-03-09T07:09:29Z</dcterms:created>
  <dcterms:modified xsi:type="dcterms:W3CDTF">2015-10-27T11:15:38Z</dcterms:modified>
</cp:coreProperties>
</file>